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n_hr\Dropbox\個人\①公開資料\"/>
    </mc:Choice>
  </mc:AlternateContent>
  <xr:revisionPtr revIDLastSave="0" documentId="13_ncr:1_{DF9029DF-0C1D-4DCC-9AAB-AAAF9A240AC7}" xr6:coauthVersionLast="46" xr6:coauthVersionMax="46" xr10:uidLastSave="{00000000-0000-0000-0000-000000000000}"/>
  <bookViews>
    <workbookView xWindow="-108" yWindow="-108" windowWidth="23256" windowHeight="12576" xr2:uid="{F507954A-D63D-45D5-9C61-D6E2B36F2733}"/>
  </bookViews>
  <sheets>
    <sheet name="エアコン容量 早見表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S22" i="2"/>
  <c r="R22" i="2"/>
  <c r="Q22" i="2"/>
  <c r="P22" i="2"/>
  <c r="O22" i="2"/>
  <c r="N22" i="2"/>
  <c r="M22" i="2"/>
  <c r="L22" i="2"/>
  <c r="K22" i="2"/>
  <c r="J22" i="2"/>
  <c r="S21" i="2"/>
  <c r="R21" i="2"/>
  <c r="Q21" i="2"/>
  <c r="P21" i="2"/>
  <c r="O21" i="2"/>
  <c r="N21" i="2"/>
  <c r="M21" i="2"/>
  <c r="L21" i="2"/>
  <c r="K21" i="2"/>
  <c r="J21" i="2"/>
  <c r="P16" i="2"/>
  <c r="R11" i="2" l="1"/>
  <c r="R12" i="2"/>
  <c r="R13" i="2"/>
  <c r="R14" i="2"/>
  <c r="R15" i="2"/>
  <c r="R16" i="2"/>
  <c r="R17" i="2"/>
  <c r="R18" i="2"/>
  <c r="R19" i="2"/>
  <c r="R20" i="2"/>
  <c r="K11" i="2"/>
  <c r="L11" i="2"/>
  <c r="M11" i="2"/>
  <c r="N11" i="2"/>
  <c r="O11" i="2"/>
  <c r="P11" i="2"/>
  <c r="Q11" i="2"/>
  <c r="S11" i="2"/>
  <c r="K12" i="2"/>
  <c r="L12" i="2"/>
  <c r="M12" i="2"/>
  <c r="N12" i="2"/>
  <c r="O12" i="2"/>
  <c r="P12" i="2"/>
  <c r="Q12" i="2"/>
  <c r="S12" i="2"/>
  <c r="K13" i="2"/>
  <c r="L13" i="2"/>
  <c r="M13" i="2"/>
  <c r="N13" i="2"/>
  <c r="O13" i="2"/>
  <c r="P13" i="2"/>
  <c r="Q13" i="2"/>
  <c r="S13" i="2"/>
  <c r="K14" i="2"/>
  <c r="L14" i="2"/>
  <c r="M14" i="2"/>
  <c r="N14" i="2"/>
  <c r="O14" i="2"/>
  <c r="P14" i="2"/>
  <c r="Q14" i="2"/>
  <c r="S14" i="2"/>
  <c r="K15" i="2"/>
  <c r="L15" i="2"/>
  <c r="M15" i="2"/>
  <c r="N15" i="2"/>
  <c r="O15" i="2"/>
  <c r="P15" i="2"/>
  <c r="Q15" i="2"/>
  <c r="S15" i="2"/>
  <c r="K16" i="2"/>
  <c r="L16" i="2"/>
  <c r="M16" i="2"/>
  <c r="N16" i="2"/>
  <c r="O16" i="2"/>
  <c r="Q16" i="2"/>
  <c r="S16" i="2"/>
  <c r="K17" i="2"/>
  <c r="L17" i="2"/>
  <c r="M17" i="2"/>
  <c r="N17" i="2"/>
  <c r="O17" i="2"/>
  <c r="P17" i="2"/>
  <c r="Q17" i="2"/>
  <c r="S17" i="2"/>
  <c r="K18" i="2"/>
  <c r="L18" i="2"/>
  <c r="M18" i="2"/>
  <c r="N18" i="2"/>
  <c r="O18" i="2"/>
  <c r="P18" i="2"/>
  <c r="Q18" i="2"/>
  <c r="S18" i="2"/>
  <c r="K19" i="2"/>
  <c r="L19" i="2"/>
  <c r="M19" i="2"/>
  <c r="N19" i="2"/>
  <c r="O19" i="2"/>
  <c r="P19" i="2"/>
  <c r="Q19" i="2"/>
  <c r="S19" i="2"/>
  <c r="K20" i="2"/>
  <c r="L20" i="2"/>
  <c r="M20" i="2"/>
  <c r="N20" i="2"/>
  <c r="O20" i="2"/>
  <c r="P20" i="2"/>
  <c r="Q20" i="2"/>
  <c r="S20" i="2"/>
  <c r="J12" i="2"/>
  <c r="J13" i="2"/>
  <c r="J14" i="2"/>
  <c r="J15" i="2"/>
  <c r="J16" i="2"/>
  <c r="J17" i="2"/>
  <c r="J18" i="2"/>
  <c r="J19" i="2"/>
  <c r="J20" i="2"/>
</calcChain>
</file>

<file path=xl/sharedStrings.xml><?xml version="1.0" encoding="utf-8"?>
<sst xmlns="http://schemas.openxmlformats.org/spreadsheetml/2006/main" count="38" uniqueCount="31">
  <si>
    <t>UA値</t>
    <rPh sb="2" eb="3">
      <t>アタイ</t>
    </rPh>
    <phoneticPr fontId="1"/>
  </si>
  <si>
    <t>23</t>
    <phoneticPr fontId="1"/>
  </si>
  <si>
    <t>C値</t>
    <rPh sb="1" eb="2">
      <t>アタイ</t>
    </rPh>
    <phoneticPr fontId="1"/>
  </si>
  <si>
    <t>0.5</t>
    <phoneticPr fontId="1"/>
  </si>
  <si>
    <t>1.5</t>
    <phoneticPr fontId="1"/>
  </si>
  <si>
    <t>0.7</t>
    <phoneticPr fontId="1"/>
  </si>
  <si>
    <t>0.4</t>
    <phoneticPr fontId="1"/>
  </si>
  <si>
    <t>室内の設定温度</t>
    <rPh sb="0" eb="2">
      <t>シツナイ</t>
    </rPh>
    <rPh sb="3" eb="5">
      <t>セッテイ</t>
    </rPh>
    <rPh sb="5" eb="7">
      <t>オンド</t>
    </rPh>
    <phoneticPr fontId="1"/>
  </si>
  <si>
    <t>室外の最低気温</t>
    <rPh sb="0" eb="2">
      <t>シツガイ</t>
    </rPh>
    <rPh sb="3" eb="5">
      <t>サイテイ</t>
    </rPh>
    <rPh sb="5" eb="7">
      <t>キオン</t>
    </rPh>
    <phoneticPr fontId="1"/>
  </si>
  <si>
    <t>←入力</t>
    <rPh sb="1" eb="3">
      <t>ニュウリョク</t>
    </rPh>
    <phoneticPr fontId="1"/>
  </si>
  <si>
    <t>※1　エアコン必要kW数は、松尾設計室考案の「エアコン必要kW数＝（Q値＋C値/10）×床面積×内外温度差÷1000」を利用。</t>
    <rPh sb="7" eb="9">
      <t>ヒツヨウ</t>
    </rPh>
    <rPh sb="11" eb="12">
      <t>スウ</t>
    </rPh>
    <rPh sb="14" eb="16">
      <t>マツオ</t>
    </rPh>
    <rPh sb="16" eb="18">
      <t>セッケイ</t>
    </rPh>
    <rPh sb="18" eb="19">
      <t>シツ</t>
    </rPh>
    <rPh sb="19" eb="21">
      <t>コウアン</t>
    </rPh>
    <rPh sb="27" eb="29">
      <t>ヒツヨウ</t>
    </rPh>
    <rPh sb="31" eb="32">
      <t>スウ</t>
    </rPh>
    <rPh sb="35" eb="36">
      <t>アタイ</t>
    </rPh>
    <rPh sb="38" eb="39">
      <t>アタイ</t>
    </rPh>
    <rPh sb="44" eb="47">
      <t>ユカメンセキ</t>
    </rPh>
    <rPh sb="48" eb="50">
      <t>ナイガイ</t>
    </rPh>
    <rPh sb="50" eb="52">
      <t>オンド</t>
    </rPh>
    <rPh sb="52" eb="53">
      <t>サ</t>
    </rPh>
    <rPh sb="60" eb="62">
      <t>リヨウ</t>
    </rPh>
    <phoneticPr fontId="1"/>
  </si>
  <si>
    <t>※2　UA値とQ値の換算は、近畿大学岩前教授考案の「UA値＝0.374 x Q値 – 0.13」を利用。家の形状は考慮しない。</t>
    <rPh sb="5" eb="6">
      <t>アタイ</t>
    </rPh>
    <rPh sb="8" eb="9">
      <t>アタイ</t>
    </rPh>
    <rPh sb="10" eb="12">
      <t>カンサン</t>
    </rPh>
    <rPh sb="14" eb="16">
      <t>キンキ</t>
    </rPh>
    <rPh sb="16" eb="18">
      <t>ダイガク</t>
    </rPh>
    <rPh sb="18" eb="20">
      <t>イワマエ</t>
    </rPh>
    <rPh sb="20" eb="22">
      <t>キョウジュ</t>
    </rPh>
    <rPh sb="22" eb="24">
      <t>コウアン</t>
    </rPh>
    <rPh sb="49" eb="51">
      <t>リヨウ</t>
    </rPh>
    <rPh sb="52" eb="53">
      <t>イエ</t>
    </rPh>
    <rPh sb="54" eb="56">
      <t>ケイジョウ</t>
    </rPh>
    <rPh sb="57" eb="59">
      <t>コウリョ</t>
    </rPh>
    <phoneticPr fontId="1"/>
  </si>
  <si>
    <t>※3　エアコン畳数とエアコン暖房kWの換算は、「エアコン畳数=エアコン暖房kW×2.8」とせやま独自に定義する。</t>
    <rPh sb="14" eb="16">
      <t>ダンボウ</t>
    </rPh>
    <rPh sb="19" eb="21">
      <t>カンサン</t>
    </rPh>
    <rPh sb="28" eb="30">
      <t>ジョウスウ</t>
    </rPh>
    <rPh sb="35" eb="37">
      <t>ダンボウ</t>
    </rPh>
    <rPh sb="48" eb="50">
      <t>ドクジ</t>
    </rPh>
    <rPh sb="51" eb="53">
      <t>テイギ</t>
    </rPh>
    <phoneticPr fontId="1"/>
  </si>
  <si>
    <t>※4　上記早見表は、家の形状・気密性能等を考慮していない概算数値のため、少し余裕をもってエアコン能力を決定してください。特に、床下空間や屋根裏空間も空調する場合や、家の形状が複雑な場合など。</t>
    <rPh sb="3" eb="5">
      <t>ジョウキ</t>
    </rPh>
    <rPh sb="5" eb="8">
      <t>ハヤミヒョウ</t>
    </rPh>
    <rPh sb="10" eb="11">
      <t>イエ</t>
    </rPh>
    <rPh sb="12" eb="14">
      <t>ケイジョウ</t>
    </rPh>
    <rPh sb="15" eb="17">
      <t>キミツ</t>
    </rPh>
    <rPh sb="17" eb="19">
      <t>セイノウ</t>
    </rPh>
    <rPh sb="19" eb="20">
      <t>トウ</t>
    </rPh>
    <rPh sb="21" eb="23">
      <t>コウリョ</t>
    </rPh>
    <rPh sb="28" eb="30">
      <t>ガイサン</t>
    </rPh>
    <rPh sb="30" eb="32">
      <t>スウチ</t>
    </rPh>
    <rPh sb="36" eb="37">
      <t>スコ</t>
    </rPh>
    <rPh sb="38" eb="40">
      <t>ヨユウ</t>
    </rPh>
    <rPh sb="48" eb="50">
      <t>ノウリョク</t>
    </rPh>
    <rPh sb="51" eb="53">
      <t>ケッテイ</t>
    </rPh>
    <phoneticPr fontId="1"/>
  </si>
  <si>
    <t>※5　夏より冬の方が内外温度が大きく、必要とされるエアコン能力が大きいため、冬の内外温度差で計算します。</t>
    <rPh sb="3" eb="4">
      <t>ナツ</t>
    </rPh>
    <rPh sb="6" eb="7">
      <t>フユ</t>
    </rPh>
    <rPh sb="8" eb="9">
      <t>ホウ</t>
    </rPh>
    <rPh sb="10" eb="12">
      <t>ナイガイ</t>
    </rPh>
    <rPh sb="12" eb="14">
      <t>オンド</t>
    </rPh>
    <rPh sb="15" eb="16">
      <t>オオ</t>
    </rPh>
    <rPh sb="19" eb="21">
      <t>ヒツヨウ</t>
    </rPh>
    <rPh sb="29" eb="31">
      <t>ノウリョク</t>
    </rPh>
    <rPh sb="32" eb="33">
      <t>オオ</t>
    </rPh>
    <rPh sb="38" eb="39">
      <t>フユ</t>
    </rPh>
    <rPh sb="40" eb="42">
      <t>ナイガイ</t>
    </rPh>
    <rPh sb="42" eb="44">
      <t>オンド</t>
    </rPh>
    <rPh sb="44" eb="45">
      <t>サ</t>
    </rPh>
    <rPh sb="46" eb="48">
      <t>ケイサン</t>
    </rPh>
    <phoneticPr fontId="1"/>
  </si>
  <si>
    <t>※居住地域の年最低気温を、ざっくり入力してください。</t>
    <rPh sb="1" eb="3">
      <t>キョジュウ</t>
    </rPh>
    <rPh sb="3" eb="5">
      <t>チイキ</t>
    </rPh>
    <rPh sb="6" eb="7">
      <t>ネン</t>
    </rPh>
    <rPh sb="7" eb="9">
      <t>サイテイ</t>
    </rPh>
    <rPh sb="9" eb="11">
      <t>キオン</t>
    </rPh>
    <rPh sb="17" eb="19">
      <t>ニュウリョク</t>
    </rPh>
    <phoneticPr fontId="1"/>
  </si>
  <si>
    <t>※国の基準でよく使われる20℃では寒く感じる方が多いので、「23℃」設定を推奨します。</t>
    <phoneticPr fontId="1"/>
  </si>
  <si>
    <t>エアコン容量 早見表
～エアコン畳数表示の何倍の広さまで対応できるか？～</t>
    <rPh sb="4" eb="6">
      <t>ヨウリョウ</t>
    </rPh>
    <rPh sb="7" eb="10">
      <t>ハヤミヒョウ</t>
    </rPh>
    <rPh sb="16" eb="18">
      <t>ジョウスウ</t>
    </rPh>
    <rPh sb="18" eb="20">
      <t>ヒョウジ</t>
    </rPh>
    <rPh sb="21" eb="23">
      <t>ナンバイ</t>
    </rPh>
    <rPh sb="24" eb="25">
      <t>ヒロ</t>
    </rPh>
    <rPh sb="28" eb="30">
      <t>タイオウ</t>
    </rPh>
    <phoneticPr fontId="1"/>
  </si>
  <si>
    <t>不足</t>
    <rPh sb="0" eb="2">
      <t>フソク</t>
    </rPh>
    <phoneticPr fontId="1"/>
  </si>
  <si>
    <t>少し不足</t>
    <rPh sb="0" eb="1">
      <t>スコ</t>
    </rPh>
    <rPh sb="2" eb="4">
      <t>フソク</t>
    </rPh>
    <phoneticPr fontId="1"/>
  </si>
  <si>
    <t>ちょうどいい塩梅</t>
    <rPh sb="6" eb="8">
      <t>アンバイ</t>
    </rPh>
    <phoneticPr fontId="1"/>
  </si>
  <si>
    <t>余裕があれば</t>
    <rPh sb="0" eb="2">
      <t>ヨユウ</t>
    </rPh>
    <phoneticPr fontId="1"/>
  </si>
  <si>
    <t>余裕があれば</t>
    <phoneticPr fontId="1"/>
  </si>
  <si>
    <t>ちょうどいい塩梅</t>
    <phoneticPr fontId="1"/>
  </si>
  <si>
    <t>せやま基準
（地域ごとの目安）</t>
    <rPh sb="3" eb="5">
      <t>キジュン</t>
    </rPh>
    <rPh sb="7" eb="9">
      <t>チイキ</t>
    </rPh>
    <rPh sb="12" eb="14">
      <t>メヤス</t>
    </rPh>
    <phoneticPr fontId="1"/>
  </si>
  <si>
    <t>-2</t>
    <phoneticPr fontId="1"/>
  </si>
  <si>
    <t>５～8地域
(関東～沖縄など)</t>
    <rPh sb="7" eb="9">
      <t>カントウ</t>
    </rPh>
    <rPh sb="10" eb="12">
      <t>オキナワ</t>
    </rPh>
    <phoneticPr fontId="1"/>
  </si>
  <si>
    <t>３～４地域
(東北・北陸など)</t>
    <rPh sb="3" eb="5">
      <t>チイキ</t>
    </rPh>
    <phoneticPr fontId="1"/>
  </si>
  <si>
    <t>１～２地域
(北海道・青森など)</t>
    <rPh sb="3" eb="5">
      <t>チイキ</t>
    </rPh>
    <rPh sb="7" eb="10">
      <t>ホッカイドウ</t>
    </rPh>
    <rPh sb="11" eb="13">
      <t>アオモリ</t>
    </rPh>
    <phoneticPr fontId="1"/>
  </si>
  <si>
    <t>　　　　　　　　
　　　　　　　気密性能
　断熱性能</t>
    <phoneticPr fontId="1"/>
  </si>
  <si>
    <t>※6　内部発熱や日射の影響等は考慮していませんので、あくまで参考として活用してください。</t>
    <rPh sb="3" eb="5">
      <t>ナイブ</t>
    </rPh>
    <rPh sb="5" eb="7">
      <t>ハツネツ</t>
    </rPh>
    <rPh sb="8" eb="10">
      <t>ニッシャ</t>
    </rPh>
    <rPh sb="11" eb="13">
      <t>エイキョウ</t>
    </rPh>
    <rPh sb="13" eb="14">
      <t>トウ</t>
    </rPh>
    <rPh sb="15" eb="17">
      <t>コウリョ</t>
    </rPh>
    <rPh sb="30" eb="32">
      <t>サンコウ</t>
    </rPh>
    <rPh sb="35" eb="37">
      <t>カツヨウ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</si>
</sst>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@\℃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lightGray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lightGray">
        <fgColor theme="4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fgColor theme="4" tint="0.79998168889431442"/>
        <bgColor theme="9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auto="1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auto="1"/>
      </right>
      <top/>
      <bottom style="medium">
        <color indexed="64"/>
      </bottom>
      <diagonal style="thin">
        <color indexed="64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176" fontId="10" fillId="5" borderId="3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17" xfId="0" applyNumberFormat="1" applyFont="1" applyFill="1" applyBorder="1" applyAlignment="1">
      <alignment horizontal="center" vertical="center"/>
    </xf>
    <xf numFmtId="176" fontId="6" fillId="4" borderId="17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176" fontId="6" fillId="3" borderId="17" xfId="0" applyNumberFormat="1" applyFont="1" applyFill="1" applyBorder="1" applyAlignment="1">
      <alignment horizontal="center" vertical="center"/>
    </xf>
    <xf numFmtId="176" fontId="6" fillId="3" borderId="2" xfId="0" applyNumberFormat="1" applyFont="1" applyFill="1" applyBorder="1" applyAlignment="1">
      <alignment horizontal="center" vertical="center"/>
    </xf>
    <xf numFmtId="176" fontId="2" fillId="3" borderId="17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176" fontId="2" fillId="4" borderId="5" xfId="0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left" vertical="top" wrapText="1"/>
    </xf>
    <xf numFmtId="0" fontId="8" fillId="5" borderId="8" xfId="0" applyFont="1" applyFill="1" applyBorder="1" applyAlignment="1">
      <alignment horizontal="left" vertical="top" wrapText="1"/>
    </xf>
    <xf numFmtId="0" fontId="8" fillId="5" borderId="9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6" fillId="10" borderId="5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textRotation="255" shrinkToFit="1"/>
    </xf>
    <xf numFmtId="0" fontId="12" fillId="8" borderId="2" xfId="0" applyFont="1" applyFill="1" applyBorder="1" applyAlignment="1">
      <alignment horizontal="center" vertical="center" textRotation="255" shrinkToFit="1"/>
    </xf>
    <xf numFmtId="0" fontId="7" fillId="8" borderId="1" xfId="0" applyFont="1" applyFill="1" applyBorder="1" applyAlignment="1">
      <alignment horizontal="center" vertical="center" textRotation="255" shrinkToFit="1"/>
    </xf>
    <xf numFmtId="0" fontId="7" fillId="8" borderId="17" xfId="0" applyFont="1" applyFill="1" applyBorder="1" applyAlignment="1">
      <alignment horizontal="center" vertical="center" textRotation="255" shrinkToFi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7" fontId="9" fillId="7" borderId="15" xfId="0" applyNumberFormat="1" applyFont="1" applyFill="1" applyBorder="1" applyAlignment="1" applyProtection="1">
      <alignment horizontal="center" vertical="center" wrapText="1"/>
      <protection locked="0"/>
    </xf>
    <xf numFmtId="177" fontId="9" fillId="7" borderId="16" xfId="0" applyNumberFormat="1" applyFont="1" applyFill="1" applyBorder="1" applyAlignment="1" applyProtection="1">
      <alignment horizontal="center" vertical="center" wrapText="1"/>
      <protection locked="0"/>
    </xf>
    <xf numFmtId="177" fontId="9" fillId="7" borderId="4" xfId="0" applyNumberFormat="1" applyFont="1" applyFill="1" applyBorder="1" applyAlignment="1" applyProtection="1">
      <alignment horizontal="center" vertical="center" wrapText="1"/>
      <protection locked="0"/>
    </xf>
    <xf numFmtId="177" fontId="9" fillId="7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12" borderId="14" xfId="0" applyFont="1" applyFill="1" applyBorder="1" applyAlignment="1">
      <alignment horizontal="center" vertical="center" textRotation="255" shrinkToFit="1"/>
    </xf>
    <xf numFmtId="0" fontId="7" fillId="12" borderId="15" xfId="0" applyFont="1" applyFill="1" applyBorder="1" applyAlignment="1">
      <alignment horizontal="center" vertical="center" textRotation="255" shrinkToFit="1"/>
    </xf>
    <xf numFmtId="0" fontId="7" fillId="12" borderId="16" xfId="0" applyFont="1" applyFill="1" applyBorder="1" applyAlignment="1">
      <alignment horizontal="center" vertical="center" textRotation="255" shrinkToFit="1"/>
    </xf>
    <xf numFmtId="0" fontId="7" fillId="12" borderId="1" xfId="0" applyFont="1" applyFill="1" applyBorder="1" applyAlignment="1">
      <alignment horizontal="center" vertical="center" textRotation="255" shrinkToFit="1"/>
    </xf>
    <xf numFmtId="0" fontId="7" fillId="12" borderId="17" xfId="0" applyFont="1" applyFill="1" applyBorder="1" applyAlignment="1">
      <alignment horizontal="center" vertical="center" textRotation="255" shrinkToFit="1"/>
    </xf>
    <xf numFmtId="0" fontId="7" fillId="11" borderId="17" xfId="0" applyFont="1" applyFill="1" applyBorder="1" applyAlignment="1">
      <alignment horizontal="center" vertical="center" textRotation="255" shrinkToFit="1"/>
    </xf>
    <xf numFmtId="0" fontId="7" fillId="11" borderId="2" xfId="0" applyFont="1" applyFill="1" applyBorder="1" applyAlignment="1">
      <alignment horizontal="center" vertical="center" textRotation="255" shrinkToFit="1"/>
    </xf>
    <xf numFmtId="0" fontId="7" fillId="11" borderId="1" xfId="0" applyFont="1" applyFill="1" applyBorder="1" applyAlignment="1">
      <alignment horizontal="center" vertical="center" textRotation="255" shrinkToFit="1"/>
    </xf>
    <xf numFmtId="0" fontId="7" fillId="9" borderId="17" xfId="0" applyFont="1" applyFill="1" applyBorder="1" applyAlignment="1">
      <alignment horizontal="center" vertical="center" textRotation="255" shrinkToFit="1"/>
    </xf>
    <xf numFmtId="0" fontId="7" fillId="9" borderId="2" xfId="0" applyFont="1" applyFill="1" applyBorder="1" applyAlignment="1">
      <alignment horizontal="center" vertical="center" textRotation="255" shrinkToFit="1"/>
    </xf>
    <xf numFmtId="0" fontId="7" fillId="9" borderId="1" xfId="0" applyFont="1" applyFill="1" applyBorder="1" applyAlignment="1">
      <alignment horizontal="center" vertical="center" textRotation="255" shrinkToFit="1"/>
    </xf>
    <xf numFmtId="0" fontId="7" fillId="9" borderId="3" xfId="0" applyFont="1" applyFill="1" applyBorder="1" applyAlignment="1">
      <alignment horizontal="center" vertical="center" textRotation="255" shrinkToFit="1"/>
    </xf>
    <xf numFmtId="0" fontId="7" fillId="9" borderId="4" xfId="0" applyFont="1" applyFill="1" applyBorder="1" applyAlignment="1">
      <alignment horizontal="center" vertical="center" textRotation="255" shrinkToFit="1"/>
    </xf>
    <xf numFmtId="0" fontId="7" fillId="9" borderId="5" xfId="0" applyFont="1" applyFill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81A79-0E85-4046-9DCB-178DAF509F28}">
  <sheetPr>
    <pageSetUpPr fitToPage="1"/>
  </sheetPr>
  <dimension ref="B1:S29"/>
  <sheetViews>
    <sheetView tabSelected="1" zoomScale="55" zoomScaleNormal="55" workbookViewId="0">
      <selection activeCell="O15" sqref="O15"/>
    </sheetView>
  </sheetViews>
  <sheetFormatPr defaultRowHeight="18" x14ac:dyDescent="0.45"/>
  <cols>
    <col min="2" max="7" width="6.796875" style="4" customWidth="1"/>
    <col min="8" max="18" width="16.3984375" style="4" customWidth="1"/>
    <col min="19" max="20" width="16.3984375" customWidth="1"/>
  </cols>
  <sheetData>
    <row r="1" spans="2:19" ht="28.8" customHeight="1" x14ac:dyDescent="0.45">
      <c r="B1" s="63" t="s">
        <v>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pans="2:19" ht="28.8" customHeight="1" x14ac:dyDescent="0.45"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2:19" ht="28.8" customHeight="1" x14ac:dyDescent="0.45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</row>
    <row r="4" spans="2:19" ht="29.4" customHeight="1" x14ac:dyDescent="0.45"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2:19" ht="29.4" customHeight="1" thickBot="1" x14ac:dyDescent="0.5">
      <c r="B5" s="11"/>
      <c r="C5" s="11"/>
      <c r="D5" s="11"/>
      <c r="E5" s="11"/>
      <c r="F5" s="11"/>
      <c r="G5" s="1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9" ht="39.6" customHeight="1" x14ac:dyDescent="0.45">
      <c r="B6" s="66" t="s">
        <v>7</v>
      </c>
      <c r="C6" s="67"/>
      <c r="D6" s="67"/>
      <c r="E6" s="67"/>
      <c r="F6" s="67"/>
      <c r="G6" s="67"/>
      <c r="H6" s="72" t="s">
        <v>1</v>
      </c>
      <c r="I6" s="72"/>
      <c r="J6" s="73"/>
      <c r="K6" s="64" t="s">
        <v>9</v>
      </c>
      <c r="L6" s="65" t="s">
        <v>16</v>
      </c>
      <c r="M6" s="10"/>
      <c r="N6" s="10"/>
      <c r="P6" s="10"/>
      <c r="Q6" s="10"/>
      <c r="R6" s="10"/>
    </row>
    <row r="7" spans="2:19" ht="39.6" customHeight="1" thickBot="1" x14ac:dyDescent="0.5">
      <c r="B7" s="68" t="s">
        <v>8</v>
      </c>
      <c r="C7" s="69"/>
      <c r="D7" s="69"/>
      <c r="E7" s="69"/>
      <c r="F7" s="69"/>
      <c r="G7" s="69"/>
      <c r="H7" s="74" t="s">
        <v>25</v>
      </c>
      <c r="I7" s="74"/>
      <c r="J7" s="75"/>
      <c r="K7" s="64" t="s">
        <v>9</v>
      </c>
      <c r="L7" s="65" t="s">
        <v>15</v>
      </c>
      <c r="M7" s="10"/>
      <c r="N7" s="10"/>
      <c r="P7" s="10"/>
      <c r="Q7" s="10"/>
      <c r="R7" s="10"/>
    </row>
    <row r="8" spans="2:19" ht="29.4" customHeight="1" thickBot="1" x14ac:dyDescent="0.5">
      <c r="B8" s="11"/>
      <c r="C8" s="11"/>
      <c r="D8" s="11"/>
      <c r="E8" s="11"/>
      <c r="F8" s="11"/>
      <c r="G8" s="1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</row>
    <row r="9" spans="2:19" ht="60.6" customHeight="1" x14ac:dyDescent="0.45">
      <c r="B9" s="56" t="s">
        <v>24</v>
      </c>
      <c r="C9" s="57"/>
      <c r="D9" s="57"/>
      <c r="E9" s="57"/>
      <c r="F9" s="57"/>
      <c r="G9" s="58"/>
      <c r="H9" s="45" t="s">
        <v>29</v>
      </c>
      <c r="I9" s="46"/>
      <c r="J9" s="12" t="s">
        <v>2</v>
      </c>
      <c r="K9" s="13"/>
      <c r="L9" s="13"/>
      <c r="M9" s="13"/>
      <c r="N9" s="13"/>
      <c r="O9" s="13"/>
      <c r="P9" s="13"/>
      <c r="Q9" s="13"/>
      <c r="R9" s="13"/>
      <c r="S9" s="14"/>
    </row>
    <row r="10" spans="2:19" s="2" customFormat="1" ht="39.6" customHeight="1" thickBot="1" x14ac:dyDescent="0.5">
      <c r="B10" s="42" t="s">
        <v>28</v>
      </c>
      <c r="C10" s="43"/>
      <c r="D10" s="43" t="s">
        <v>27</v>
      </c>
      <c r="E10" s="43"/>
      <c r="F10" s="43" t="s">
        <v>26</v>
      </c>
      <c r="G10" s="44"/>
      <c r="H10" s="47"/>
      <c r="I10" s="48"/>
      <c r="J10" s="15">
        <v>5</v>
      </c>
      <c r="K10" s="16">
        <v>3</v>
      </c>
      <c r="L10" s="16">
        <v>2</v>
      </c>
      <c r="M10" s="16" t="s">
        <v>4</v>
      </c>
      <c r="N10" s="16">
        <v>1</v>
      </c>
      <c r="O10" s="16" t="s">
        <v>5</v>
      </c>
      <c r="P10" s="16" t="s">
        <v>3</v>
      </c>
      <c r="Q10" s="16" t="s">
        <v>6</v>
      </c>
      <c r="R10" s="17">
        <v>0.3</v>
      </c>
      <c r="S10" s="18">
        <v>0.2</v>
      </c>
    </row>
    <row r="11" spans="2:19" s="2" customFormat="1" ht="39.6" customHeight="1" x14ac:dyDescent="0.45">
      <c r="B11" s="76" t="s">
        <v>18</v>
      </c>
      <c r="C11" s="77"/>
      <c r="D11" s="77" t="s">
        <v>18</v>
      </c>
      <c r="E11" s="77"/>
      <c r="F11" s="77" t="s">
        <v>18</v>
      </c>
      <c r="G11" s="78"/>
      <c r="H11" s="49" t="s">
        <v>0</v>
      </c>
      <c r="I11" s="50">
        <v>1</v>
      </c>
      <c r="J11" s="19">
        <f>(2*0.3025*3.74)/(2.8*($H$6-$H$7)*(10*$I11+1.3+0.374*J$10))*1000</f>
        <v>2.4543876776223019</v>
      </c>
      <c r="K11" s="20">
        <f>(2*0.3025*3.74)/(2.8*($H$6-$H$7)*(10*$I11+1.3+0.374*K$10))*1000</f>
        <v>2.6021804632334335</v>
      </c>
      <c r="L11" s="20">
        <f>(2*0.3025*3.74)/(2.8*($H$6-$H$7)*(10*$I11+1.3+0.374*L$10))*1000</f>
        <v>2.6829586416239803</v>
      </c>
      <c r="M11" s="20">
        <f>(2*0.3025*3.74)/(2.8*($H$6-$H$7)*(10*$I11+1.3+0.374*M$10))*1000</f>
        <v>2.7252580485866043</v>
      </c>
      <c r="N11" s="20">
        <f>(2*0.3025*3.74)/(2.8*($H$6-$H$7)*(10*$I11+1.3+0.374*N$10))*1000</f>
        <v>2.7689126018747396</v>
      </c>
      <c r="O11" s="20">
        <f>(2*0.3025*3.74)/(2.8*($H$6-$H$7)*(10*$I11+1.3+0.374*O$10))*1000</f>
        <v>2.795783157837509</v>
      </c>
      <c r="P11" s="20">
        <f>(2*0.3025*3.74)/(2.8*($H$6-$H$7)*(10*$I11+1.3+0.374*P$10))*1000</f>
        <v>2.8139884838761828</v>
      </c>
      <c r="Q11" s="20">
        <f>(2*0.3025*3.74)/(2.8*($H$6-$H$7)*(10*$I11+1.3+0.374*Q$10))*1000</f>
        <v>2.8231803481593869</v>
      </c>
      <c r="R11" s="20">
        <f>(2*0.3025*3.74)/(2.8*($H$6-$H$7)*(10*$I11+1.3+0.374*R$10))*1000</f>
        <v>2.8324324594982313</v>
      </c>
      <c r="S11" s="21">
        <f>(2*0.3025*3.74)/(2.8*($H$6-$H$7)*(10*$I11+1.3+0.374*S$10))*1000</f>
        <v>2.8417454121642329</v>
      </c>
    </row>
    <row r="12" spans="2:19" s="2" customFormat="1" ht="39.6" customHeight="1" x14ac:dyDescent="0.45">
      <c r="B12" s="79"/>
      <c r="C12" s="80"/>
      <c r="D12" s="80"/>
      <c r="E12" s="80"/>
      <c r="F12" s="81" t="s">
        <v>19</v>
      </c>
      <c r="G12" s="82"/>
      <c r="H12" s="51"/>
      <c r="I12" s="52">
        <v>0.87</v>
      </c>
      <c r="J12" s="22">
        <f>(2*0.3025*3.74)/(2.8*($H$6-$H$7)*(10*$I12+1.3+0.374*J$10))*1000</f>
        <v>2.7231917198218798</v>
      </c>
      <c r="K12" s="23">
        <f>(2*0.3025*3.74)/(2.8*($H$6-$H$7)*(10*$I12+1.3+0.374*K$10))*1000</f>
        <v>2.906337503532253</v>
      </c>
      <c r="L12" s="23">
        <f>(2*0.3025*3.74)/(2.8*($H$6-$H$7)*(10*$I12+1.3+0.374*L$10))*1000</f>
        <v>3.0074698282736994</v>
      </c>
      <c r="M12" s="23">
        <f>(2*0.3025*3.74)/(2.8*($H$6-$H$7)*(10*$I12+1.3+0.374*M$10))*1000</f>
        <v>3.060722063657392</v>
      </c>
      <c r="N12" s="23">
        <f>(2*0.3025*3.74)/(2.8*($H$6-$H$7)*(10*$I12+1.3+0.374*N$10))*1000</f>
        <v>3.115894130931725</v>
      </c>
      <c r="O12" s="23">
        <f>(2*0.3025*3.74)/(2.8*($H$6-$H$7)*(10*$I12+1.3+0.374*O$10))*1000</f>
        <v>3.1499625518218752</v>
      </c>
      <c r="P12" s="23">
        <f>(2*0.3025*3.74)/(2.8*($H$6-$H$7)*(10*$I12+1.3+0.374*P$10))*1000</f>
        <v>3.1730917555988731</v>
      </c>
      <c r="Q12" s="23">
        <f>(2*0.3025*3.74)/(2.8*($H$6-$H$7)*(10*$I12+1.3+0.374*Q$10))*1000</f>
        <v>3.1847841997995703</v>
      </c>
      <c r="R12" s="23">
        <f>(2*0.3025*3.74)/(2.8*($H$6-$H$7)*(10*$I12+1.3+0.374*R$10))*1000</f>
        <v>3.1965631330754651</v>
      </c>
      <c r="S12" s="24">
        <f>(2*0.3025*3.74)/(2.8*($H$6-$H$7)*(10*$I12+1.3+0.374*S$10))*1000</f>
        <v>3.2084295186292251</v>
      </c>
    </row>
    <row r="13" spans="2:19" s="2" customFormat="1" ht="39.6" customHeight="1" x14ac:dyDescent="0.45">
      <c r="B13" s="79"/>
      <c r="C13" s="80"/>
      <c r="D13" s="80"/>
      <c r="E13" s="80"/>
      <c r="F13" s="81"/>
      <c r="G13" s="82"/>
      <c r="H13" s="51"/>
      <c r="I13" s="53">
        <v>0.7</v>
      </c>
      <c r="J13" s="25">
        <f>(2*0.3025*3.74)/(2.8*($H$6-$H$7)*(10*$I13+1.3+0.374*J$10))*1000</f>
        <v>3.1783958421126561</v>
      </c>
      <c r="K13" s="26">
        <f>(2*0.3025*3.74)/(2.8*($H$6-$H$7)*(10*$I13+1.3+0.374*K$10))*1000</f>
        <v>3.4307244443096701</v>
      </c>
      <c r="L13" s="26">
        <f>(2*0.3025*3.74)/(2.8*($H$6-$H$7)*(10*$I13+1.3+0.374*L$10))*1000</f>
        <v>3.5725337880510297</v>
      </c>
      <c r="M13" s="26">
        <f>(2*0.3025*3.74)/(2.8*($H$6-$H$7)*(10*$I13+1.3+0.374*M$10))*1000</f>
        <v>3.6479275154368258</v>
      </c>
      <c r="N13" s="26">
        <f>(2*0.3025*3.74)/(2.8*($H$6-$H$7)*(10*$I13+1.3+0.374*N$10))*1000</f>
        <v>3.7265720214763327</v>
      </c>
      <c r="O13" s="26">
        <f>(2*0.3025*3.74)/(2.8*($H$6-$H$7)*(10*$I13+1.3+0.374*O$10))*1000</f>
        <v>3.7754077079919779</v>
      </c>
      <c r="P13" s="26">
        <f>(2*0.3025*3.74)/(2.8*($H$6-$H$7)*(10*$I13+1.3+0.374*P$10))*1000</f>
        <v>3.8086821862007438</v>
      </c>
      <c r="Q13" s="26">
        <f>(2*0.3025*3.74)/(2.8*($H$6-$H$7)*(10*$I13+1.3+0.374*Q$10))*1000</f>
        <v>3.8255403467957914</v>
      </c>
      <c r="R13" s="26">
        <f>(2*0.3025*3.74)/(2.8*($H$6-$H$7)*(10*$I13+1.3+0.374*R$10))*1000</f>
        <v>3.8425484075849021</v>
      </c>
      <c r="S13" s="27">
        <f>(2*0.3025*3.74)/(2.8*($H$6-$H$7)*(10*$I13+1.3+0.374*S$10))*1000</f>
        <v>3.8597083768311742</v>
      </c>
    </row>
    <row r="14" spans="2:19" s="2" customFormat="1" ht="39.6" customHeight="1" x14ac:dyDescent="0.45">
      <c r="B14" s="79"/>
      <c r="C14" s="80"/>
      <c r="D14" s="81" t="s">
        <v>19</v>
      </c>
      <c r="E14" s="81"/>
      <c r="F14" s="59" t="s">
        <v>23</v>
      </c>
      <c r="G14" s="60"/>
      <c r="H14" s="51"/>
      <c r="I14" s="52">
        <v>0.6</v>
      </c>
      <c r="J14" s="28">
        <f>(2*0.3025*3.74)/(2.8*($H$6-$H$7)*(10*$I14+1.3+0.374*J$10))*1000</f>
        <v>3.5250038946876465</v>
      </c>
      <c r="K14" s="29">
        <f>(2*0.3025*3.74)/(2.8*($H$6-$H$7)*(10*$I14+1.3+0.374*K$10))*1000</f>
        <v>3.8380771448926279</v>
      </c>
      <c r="L14" s="29">
        <f>(2*0.3025*3.74)/(2.8*($H$6-$H$7)*(10*$I14+1.3+0.374*L$10))*1000</f>
        <v>4.0164370917353027</v>
      </c>
      <c r="M14" s="29">
        <f>(2*0.3025*3.74)/(2.8*($H$6-$H$7)*(10*$I14+1.3+0.374*M$10))*1000</f>
        <v>4.1119813909535328</v>
      </c>
      <c r="N14" s="29">
        <f>(2*0.3025*3.74)/(2.8*($H$6-$H$7)*(10*$I14+1.3+0.374*N$10))*1000</f>
        <v>4.212182136341637</v>
      </c>
      <c r="O14" s="30">
        <f>(2*0.3025*3.74)/(2.8*($H$6-$H$7)*(10*$I14+1.3+0.374*O$10))*1000</f>
        <v>4.2746813872736267</v>
      </c>
      <c r="P14" s="30">
        <f>(2*0.3025*3.74)/(2.8*($H$6-$H$7)*(10*$I14+1.3+0.374*P$10))*1000</f>
        <v>4.3173882348451595</v>
      </c>
      <c r="Q14" s="30">
        <f>(2*0.3025*3.74)/(2.8*($H$6-$H$7)*(10*$I14+1.3+0.374*Q$10))*1000</f>
        <v>4.3390632670594016</v>
      </c>
      <c r="R14" s="30">
        <f>(2*0.3025*3.74)/(2.8*($H$6-$H$7)*(10*$I14+1.3+0.374*R$10))*1000</f>
        <v>4.3609570322287201</v>
      </c>
      <c r="S14" s="31">
        <f>(2*0.3025*3.74)/(2.8*($H$6-$H$7)*(10*$I14+1.3+0.374*S$10))*1000</f>
        <v>4.3830728581501495</v>
      </c>
    </row>
    <row r="15" spans="2:19" s="2" customFormat="1" ht="39.6" customHeight="1" x14ac:dyDescent="0.45">
      <c r="B15" s="79"/>
      <c r="C15" s="80"/>
      <c r="D15" s="81"/>
      <c r="E15" s="81"/>
      <c r="F15" s="59"/>
      <c r="G15" s="60"/>
      <c r="H15" s="51"/>
      <c r="I15" s="53">
        <v>0.55000000000000004</v>
      </c>
      <c r="J15" s="32">
        <f>(2*0.3025*3.74)/(2.8*($H$6-$H$7)*(10*$I15+1.3+0.374*J$10))*1000</f>
        <v>3.7282913165266112</v>
      </c>
      <c r="K15" s="33">
        <f>(2*0.3025*3.74)/(2.8*($H$6-$H$7)*(10*$I15+1.3+0.374*K$10))*1000</f>
        <v>4.0803188228080938</v>
      </c>
      <c r="L15" s="33">
        <f>(2*0.3025*3.74)/(2.8*($H$6-$H$7)*(10*$I15+1.3+0.374*L$10))*1000</f>
        <v>4.282496782496783</v>
      </c>
      <c r="M15" s="33">
        <f>(2*0.3025*3.74)/(2.8*($H$6-$H$7)*(10*$I15+1.3+0.374*M$10))*1000</f>
        <v>4.3912900032992415</v>
      </c>
      <c r="N15" s="33">
        <f>(2*0.3025*3.74)/(2.8*($H$6-$H$7)*(10*$I15+1.3+0.374*N$10))*1000</f>
        <v>4.5057549085985116</v>
      </c>
      <c r="O15" s="34">
        <f>(2*0.3025*3.74)/(2.8*($H$6-$H$7)*(10*$I15+1.3+0.374*O$10))*1000</f>
        <v>4.5773436962652188</v>
      </c>
      <c r="P15" s="34">
        <f>(2*0.3025*3.74)/(2.8*($H$6-$H$7)*(10*$I15+1.3+0.374*P$10))*1000</f>
        <v>4.6263468891206125</v>
      </c>
      <c r="Q15" s="34">
        <f>(2*0.3025*3.74)/(2.8*($H$6-$H$7)*(10*$I15+1.3+0.374*Q$10))*1000</f>
        <v>4.651244059267543</v>
      </c>
      <c r="R15" s="34">
        <f>(2*0.3025*3.74)/(2.8*($H$6-$H$7)*(10*$I15+1.3+0.374*R$10))*1000</f>
        <v>4.6764106528002252</v>
      </c>
      <c r="S15" s="35">
        <f>(2*0.3025*3.74)/(2.8*($H$6-$H$7)*(10*$I15+1.3+0.374*S$10))*1000</f>
        <v>4.7018510668362303</v>
      </c>
    </row>
    <row r="16" spans="2:19" s="2" customFormat="1" ht="39.6" customHeight="1" x14ac:dyDescent="0.45">
      <c r="B16" s="83" t="s">
        <v>19</v>
      </c>
      <c r="C16" s="81"/>
      <c r="D16" s="62" t="s">
        <v>20</v>
      </c>
      <c r="E16" s="62"/>
      <c r="F16" s="59"/>
      <c r="G16" s="60"/>
      <c r="H16" s="51"/>
      <c r="I16" s="52">
        <v>0.5</v>
      </c>
      <c r="J16" s="28">
        <f>(2*0.3025*3.74)/(2.8*($H$6-$H$7)*(10*$I16+1.3+0.374*J$10))*1000</f>
        <v>3.9564609197412137</v>
      </c>
      <c r="K16" s="29">
        <f>(2*0.3025*3.74)/(2.8*($H$6-$H$7)*(10*$I16+1.3+0.374*K$10))*1000</f>
        <v>4.3551988297339959</v>
      </c>
      <c r="L16" s="29">
        <f>(2*0.3025*3.74)/(2.8*($H$6-$H$7)*(10*$I16+1.3+0.374*L$10))*1000</f>
        <v>4.5863061456137508</v>
      </c>
      <c r="M16" s="29">
        <f>(2*0.3025*3.74)/(2.8*($H$6-$H$7)*(10*$I16+1.3+0.374*M$10))*1000</f>
        <v>4.711308222458201</v>
      </c>
      <c r="N16" s="29">
        <f>(2*0.3025*3.74)/(2.8*($H$6-$H$7)*(10*$I16+1.3+0.374*N$10))*1000</f>
        <v>4.8433152104114052</v>
      </c>
      <c r="O16" s="30">
        <f>(2*0.3025*3.74)/(2.8*($H$6-$H$7)*(10*$I16+1.3+0.374*O$10))*1000</f>
        <v>4.9261308961391261</v>
      </c>
      <c r="P16" s="30">
        <f>(2*0.3025*3.74)/(2.8*($H$6-$H$7)*(10*$I16+1.3+0.374*P$10))*1000</f>
        <v>4.9829328987645614</v>
      </c>
      <c r="Q16" s="30">
        <f>(2*0.3025*3.74)/(2.8*($H$6-$H$7)*(10*$I16+1.3+0.374*Q$10))*1000</f>
        <v>5.0118279760428104</v>
      </c>
      <c r="R16" s="30">
        <f>(2*0.3025*3.74)/(2.8*($H$6-$H$7)*(10*$I16+1.3+0.374*R$10))*1000</f>
        <v>5.0410601219995819</v>
      </c>
      <c r="S16" s="31">
        <f>(2*0.3025*3.74)/(2.8*($H$6-$H$7)*(10*$I16+1.3+0.374*S$10))*1000</f>
        <v>5.0706352692297356</v>
      </c>
    </row>
    <row r="17" spans="2:19" s="2" customFormat="1" ht="39.6" customHeight="1" x14ac:dyDescent="0.45">
      <c r="B17" s="83"/>
      <c r="C17" s="81"/>
      <c r="D17" s="62"/>
      <c r="E17" s="62"/>
      <c r="F17" s="84" t="s">
        <v>21</v>
      </c>
      <c r="G17" s="85"/>
      <c r="H17" s="51"/>
      <c r="I17" s="53">
        <v>0.45</v>
      </c>
      <c r="J17" s="32">
        <f>(2*0.3025*3.74)/(2.8*($H$6-$H$7)*(10*$I17+1.3+0.374*J$10))*1000</f>
        <v>4.2143788414974859</v>
      </c>
      <c r="K17" s="33">
        <f>(2*0.3025*3.74)/(2.8*($H$6-$H$7)*(10*$I17+1.3+0.374*K$10))*1000</f>
        <v>4.6697899038263104</v>
      </c>
      <c r="L17" s="33">
        <f>(2*0.3025*3.74)/(2.8*($H$6-$H$7)*(10*$I17+1.3+0.374*L$10))*1000</f>
        <v>4.9365127847107075</v>
      </c>
      <c r="M17" s="33">
        <f>(2*0.3025*3.74)/(2.8*($H$6-$H$7)*(10*$I17+1.3+0.374*M$10))*1000</f>
        <v>5.0816358613874737</v>
      </c>
      <c r="N17" s="33">
        <f>(2*0.3025*3.74)/(2.8*($H$6-$H$7)*(10*$I17+1.3+0.374*N$10))*1000</f>
        <v>5.2355500023138513</v>
      </c>
      <c r="O17" s="34">
        <f>(2*0.3025*3.74)/(2.8*($H$6-$H$7)*(10*$I17+1.3+0.374*O$10))*1000</f>
        <v>5.3324566488973106</v>
      </c>
      <c r="P17" s="34">
        <f>(2*0.3025*3.74)/(2.8*($H$6-$H$7)*(10*$I17+1.3+0.374*P$10))*1000</f>
        <v>5.3990789567873243</v>
      </c>
      <c r="Q17" s="34">
        <f>(2*0.3025*3.74)/(2.8*($H$6-$H$7)*(10*$I17+1.3+0.374*Q$10))*1000</f>
        <v>5.4330183061526336</v>
      </c>
      <c r="R17" s="34">
        <f>(2*0.3025*3.74)/(2.8*($H$6-$H$7)*(10*$I17+1.3+0.374*R$10))*1000</f>
        <v>5.4673870495392105</v>
      </c>
      <c r="S17" s="35">
        <f>(2*0.3025*3.74)/(2.8*($H$6-$H$7)*(10*$I17+1.3+0.374*S$10))*1000</f>
        <v>5.5021933877384281</v>
      </c>
    </row>
    <row r="18" spans="2:19" s="2" customFormat="1" ht="39.6" customHeight="1" x14ac:dyDescent="0.45">
      <c r="B18" s="61" t="s">
        <v>23</v>
      </c>
      <c r="C18" s="62"/>
      <c r="D18" s="62"/>
      <c r="E18" s="62"/>
      <c r="F18" s="84"/>
      <c r="G18" s="85"/>
      <c r="H18" s="51"/>
      <c r="I18" s="52">
        <v>0.4</v>
      </c>
      <c r="J18" s="28">
        <f>(2*0.3025*3.74)/(2.8*($H$6-$H$7)*(10*$I18+1.3+0.374*J$10))*1000</f>
        <v>4.5082685793982877</v>
      </c>
      <c r="K18" s="29">
        <f>(2*0.3025*3.74)/(2.8*($H$6-$H$7)*(10*$I18+1.3+0.374*K$10))*1000</f>
        <v>5.0333674422743249</v>
      </c>
      <c r="L18" s="29">
        <f>(2*0.3025*3.74)/(2.8*($H$6-$H$7)*(10*$I18+1.3+0.374*L$10))*1000</f>
        <v>5.3446239606953894</v>
      </c>
      <c r="M18" s="29">
        <f>(2*0.3025*3.74)/(2.8*($H$6-$H$7)*(10*$I18+1.3+0.374*M$10))*1000</f>
        <v>5.5151485607039268</v>
      </c>
      <c r="N18" s="29">
        <f>(2*0.3025*3.74)/(2.8*($H$6-$H$7)*(10*$I18+1.3+0.374*N$10))*1000</f>
        <v>5.6969132383302297</v>
      </c>
      <c r="O18" s="30">
        <f>(2*0.3025*3.74)/(2.8*($H$6-$H$7)*(10*$I18+1.3+0.374*O$10))*1000</f>
        <v>5.8118389216235249</v>
      </c>
      <c r="P18" s="30">
        <f>(2*0.3025*3.74)/(2.8*($H$6-$H$7)*(10*$I18+1.3+0.374*P$10))*1000</f>
        <v>5.891067197792184</v>
      </c>
      <c r="Q18" s="30">
        <f>(2*0.3025*3.74)/(2.8*($H$6-$H$7)*(10*$I18+1.3+0.374*Q$10))*1000</f>
        <v>5.9314969381763269</v>
      </c>
      <c r="R18" s="30">
        <f>(2*0.3025*3.74)/(2.8*($H$6-$H$7)*(10*$I18+1.3+0.374*R$10))*1000</f>
        <v>5.972485442941081</v>
      </c>
      <c r="S18" s="31">
        <f>(2*0.3025*3.74)/(2.8*($H$6-$H$7)*(10*$I18+1.3+0.374*S$10))*1000</f>
        <v>6.0140443764020466</v>
      </c>
    </row>
    <row r="19" spans="2:19" s="2" customFormat="1" ht="39.6" customHeight="1" x14ac:dyDescent="0.45">
      <c r="B19" s="61"/>
      <c r="C19" s="62"/>
      <c r="D19" s="84" t="s">
        <v>22</v>
      </c>
      <c r="E19" s="84"/>
      <c r="F19" s="84"/>
      <c r="G19" s="85"/>
      <c r="H19" s="51"/>
      <c r="I19" s="53">
        <v>0.35</v>
      </c>
      <c r="J19" s="32">
        <f>(2*0.3025*3.74)/(2.8*($H$6-$H$7)*(10*$I19+1.3+0.374*J$10))*1000</f>
        <v>4.846219747269223</v>
      </c>
      <c r="K19" s="33">
        <f>(2*0.3025*3.74)/(2.8*($H$6-$H$7)*(10*$I19+1.3+0.374*K$10))*1000</f>
        <v>5.4583393641144413</v>
      </c>
      <c r="L19" s="33">
        <f>(2*0.3025*3.74)/(2.8*($H$6-$H$7)*(10*$I19+1.3+0.374*L$10))*1000</f>
        <v>5.8262951900298692</v>
      </c>
      <c r="M19" s="33">
        <f>(2*0.3025*3.74)/(2.8*($H$6-$H$7)*(10*$I19+1.3+0.374*M$10))*1000</f>
        <v>6.0295254083726384</v>
      </c>
      <c r="N19" s="33">
        <f>(2*0.3025*3.74)/(2.8*($H$6-$H$7)*(10*$I19+1.3+0.374*N$10))*1000</f>
        <v>6.2474460213153691</v>
      </c>
      <c r="O19" s="34">
        <f>(2*0.3025*3.74)/(2.8*($H$6-$H$7)*(10*$I19+1.3+0.374*O$10))*1000</f>
        <v>6.3859270840976965</v>
      </c>
      <c r="P19" s="34">
        <f>(2*0.3025*3.74)/(2.8*($H$6-$H$7)*(10*$I19+1.3+0.374*P$10))*1000</f>
        <v>6.4817095877853852</v>
      </c>
      <c r="Q19" s="34">
        <f>(2*0.3025*3.74)/(2.8*($H$6-$H$7)*(10*$I19+1.3+0.374*Q$10))*1000</f>
        <v>6.5306864623981156</v>
      </c>
      <c r="R19" s="34">
        <f>(2*0.3025*3.74)/(2.8*($H$6-$H$7)*(10*$I19+1.3+0.374*R$10))*1000</f>
        <v>6.5804091271295384</v>
      </c>
      <c r="S19" s="35">
        <f>(2*0.3025*3.74)/(2.8*($H$6-$H$7)*(10*$I19+1.3+0.374*S$10))*1000</f>
        <v>6.6308947473302942</v>
      </c>
    </row>
    <row r="20" spans="2:19" s="2" customFormat="1" ht="39.6" customHeight="1" x14ac:dyDescent="0.45">
      <c r="B20" s="61"/>
      <c r="C20" s="62"/>
      <c r="D20" s="84"/>
      <c r="E20" s="84"/>
      <c r="F20" s="84"/>
      <c r="G20" s="85"/>
      <c r="H20" s="51"/>
      <c r="I20" s="52">
        <v>0.3</v>
      </c>
      <c r="J20" s="28">
        <f>(2*0.3025*3.74)/(2.8*($H$6-$H$7)*(10*$I20+1.3+0.374*J$10))*1000</f>
        <v>5.2389442000463076</v>
      </c>
      <c r="K20" s="29">
        <f>(2*0.3025*3.74)/(2.8*($H$6-$H$7)*(10*$I20+1.3+0.374*K$10))*1000</f>
        <v>5.9616904674079159</v>
      </c>
      <c r="L20" s="29">
        <f>(2*0.3025*3.74)/(2.8*($H$6-$H$7)*(10*$I20+1.3+0.374*L$10))*1000</f>
        <v>6.4033846502150791</v>
      </c>
      <c r="M20" s="29">
        <f>(2*0.3025*3.74)/(2.8*($H$6-$H$7)*(10*$I20+1.3+0.374*M$10))*1000</f>
        <v>6.6497193405237018</v>
      </c>
      <c r="N20" s="29">
        <f>(2*0.3025*3.74)/(2.8*($H$6-$H$7)*(10*$I20+1.3+0.374*N$10))*1000</f>
        <v>6.915765022311879</v>
      </c>
      <c r="O20" s="30">
        <f>(2*0.3025*3.74)/(2.8*($H$6-$H$7)*(10*$I20+1.3+0.374*O$10))*1000</f>
        <v>7.0858620970418951</v>
      </c>
      <c r="P20" s="30">
        <f>(2*0.3025*3.74)/(2.8*($H$6-$H$7)*(10*$I20+1.3+0.374*P$10))*1000</f>
        <v>7.2039861186284186</v>
      </c>
      <c r="Q20" s="30">
        <f>(2*0.3025*3.74)/(2.8*($H$6-$H$7)*(10*$I20+1.3+0.374*Q$10))*1000</f>
        <v>7.2645374223044126</v>
      </c>
      <c r="R20" s="30">
        <f>(2*0.3025*3.74)/(2.8*($H$6-$H$7)*(10*$I20+1.3+0.374*R$10))*1000</f>
        <v>7.326115251866578</v>
      </c>
      <c r="S20" s="31">
        <f>(2*0.3025*3.74)/(2.8*($H$6-$H$7)*(10*$I20+1.3+0.374*S$10))*1000</f>
        <v>7.3887459345080266</v>
      </c>
    </row>
    <row r="21" spans="2:19" s="2" customFormat="1" ht="39.6" customHeight="1" x14ac:dyDescent="0.45">
      <c r="B21" s="86" t="s">
        <v>21</v>
      </c>
      <c r="C21" s="84"/>
      <c r="D21" s="84"/>
      <c r="E21" s="84"/>
      <c r="F21" s="84"/>
      <c r="G21" s="85"/>
      <c r="H21" s="51"/>
      <c r="I21" s="53">
        <v>0.25</v>
      </c>
      <c r="J21" s="25">
        <f>(2*0.3025*3.74)/(2.8*($H$6-$H$7)*(10*$I21+1.3+0.374*J$10))*1000</f>
        <v>5.7009322247417495</v>
      </c>
      <c r="K21" s="26">
        <f>(2*0.3025*3.74)/(2.8*($H$6-$H$7)*(10*$I21+1.3+0.374*K$10))*1000</f>
        <v>6.5673071341498819</v>
      </c>
      <c r="L21" s="26">
        <f>(2*0.3025*3.74)/(2.8*($H$6-$H$7)*(10*$I21+1.3+0.374*L$10))*1000</f>
        <v>7.1073627340118106</v>
      </c>
      <c r="M21" s="26">
        <f>(2*0.3025*3.74)/(2.8*($H$6-$H$7)*(10*$I21+1.3+0.374*M$10))*1000</f>
        <v>7.4121269695679244</v>
      </c>
      <c r="N21" s="26">
        <f>(2*0.3025*3.74)/(2.8*($H$6-$H$7)*(10*$I21+1.3+0.374*N$10))*1000</f>
        <v>7.7441987815730053</v>
      </c>
      <c r="O21" s="36">
        <f>(2*0.3025*3.74)/(2.8*($H$6-$H$7)*(10*$I21+1.3+0.374*O$10))*1000</f>
        <v>7.9581184977807178</v>
      </c>
      <c r="P21" s="36">
        <f>(2*0.3025*3.74)/(2.8*($H$6-$H$7)*(10*$I21+1.3+0.374*P$10))*1000</f>
        <v>8.1074205453437962</v>
      </c>
      <c r="Q21" s="36">
        <f>(2*0.3025*3.74)/(2.8*($H$6-$H$7)*(10*$I21+1.3+0.374*Q$10))*1000</f>
        <v>8.1841922509331866</v>
      </c>
      <c r="R21" s="36">
        <f>(2*0.3025*3.74)/(2.8*($H$6-$H$7)*(10*$I21+1.3+0.374*R$10))*1000</f>
        <v>8.2624318067291345</v>
      </c>
      <c r="S21" s="37">
        <f>(2*0.3025*3.74)/(2.8*($H$6-$H$7)*(10*$I21+1.3+0.374*S$10))*1000</f>
        <v>8.3421817162913481</v>
      </c>
    </row>
    <row r="22" spans="2:19" s="2" customFormat="1" ht="39.6" customHeight="1" thickBot="1" x14ac:dyDescent="0.5">
      <c r="B22" s="87"/>
      <c r="C22" s="88"/>
      <c r="D22" s="88"/>
      <c r="E22" s="88"/>
      <c r="F22" s="88"/>
      <c r="G22" s="89"/>
      <c r="H22" s="54"/>
      <c r="I22" s="55">
        <v>0.2</v>
      </c>
      <c r="J22" s="38">
        <f>(2*0.3025*3.74)/(2.8*($H$6-$H$7)*(10*$I22+1.3+0.374*J$10))*1000</f>
        <v>6.2522796352583594</v>
      </c>
      <c r="K22" s="39">
        <f>(2*0.3025*3.74)/(2.8*($H$6-$H$7)*(10*$I22+1.3+0.374*K$10))*1000</f>
        <v>7.3098791755508188</v>
      </c>
      <c r="L22" s="39">
        <f>(2*0.3025*3.74)/(2.8*($H$6-$H$7)*(10*$I22+1.3+0.374*L$10))*1000</f>
        <v>7.9852484472049694</v>
      </c>
      <c r="M22" s="39">
        <f>(2*0.3025*3.74)/(2.8*($H$6-$H$7)*(10*$I22+1.3+0.374*M$10))*1000</f>
        <v>8.371998371998373</v>
      </c>
      <c r="N22" s="39">
        <f>(2*0.3025*3.74)/(2.8*($H$6-$H$7)*(10*$I22+1.3+0.374*N$10))*1000</f>
        <v>8.7981180496150557</v>
      </c>
      <c r="O22" s="40">
        <f>(2*0.3025*3.74)/(2.8*($H$6-$H$7)*(10*$I22+1.3+0.374*O$10))*1000</f>
        <v>9.0752669196152826</v>
      </c>
      <c r="P22" s="40">
        <f>(2*0.3025*3.74)/(2.8*($H$6-$H$7)*(10*$I22+1.3+0.374*P$10))*1000</f>
        <v>9.2699414150518269</v>
      </c>
      <c r="Q22" s="40">
        <f>(2*0.3025*3.74)/(2.8*($H$6-$H$7)*(10*$I22+1.3+0.374*Q$10))*1000</f>
        <v>9.3704446064139955</v>
      </c>
      <c r="R22" s="40">
        <f>(2*0.3025*3.74)/(2.8*($H$6-$H$7)*(10*$I22+1.3+0.374*R$10))*1000</f>
        <v>9.4731509625126655</v>
      </c>
      <c r="S22" s="41">
        <f>(2*0.3025*3.74)/(2.8*($H$6-$H$7)*(10*$I22+1.3+0.374*S$10))*1000</f>
        <v>9.5781337306761039</v>
      </c>
    </row>
    <row r="23" spans="2:19" s="2" customFormat="1" ht="16.8" customHeight="1" x14ac:dyDescent="0.45">
      <c r="B23" s="3"/>
      <c r="C23" s="3"/>
      <c r="D23" s="3"/>
      <c r="E23" s="3"/>
      <c r="F23" s="3"/>
      <c r="G23" s="3"/>
      <c r="H23" s="1"/>
      <c r="I23" s="5"/>
      <c r="J23" s="1"/>
      <c r="K23" s="1"/>
      <c r="L23" s="1"/>
      <c r="M23" s="1"/>
      <c r="N23" s="1"/>
      <c r="O23" s="1"/>
      <c r="P23" s="1"/>
      <c r="Q23" s="3"/>
      <c r="R23" s="1"/>
    </row>
    <row r="24" spans="2:19" s="2" customFormat="1" ht="26.4" customHeight="1" x14ac:dyDescent="0.45">
      <c r="B24" s="70" t="s">
        <v>10</v>
      </c>
      <c r="C24" s="7"/>
      <c r="D24" s="4"/>
      <c r="E24" s="4"/>
      <c r="F24" s="4"/>
      <c r="G24" s="4"/>
      <c r="J24" s="4"/>
      <c r="K24" s="4"/>
      <c r="L24" s="4"/>
      <c r="M24" s="4"/>
      <c r="N24" s="4"/>
      <c r="O24" s="4"/>
      <c r="P24" s="4"/>
      <c r="Q24" s="4"/>
      <c r="R24" s="4"/>
    </row>
    <row r="25" spans="2:19" ht="26.4" customHeight="1" x14ac:dyDescent="0.45">
      <c r="B25" s="71" t="s">
        <v>11</v>
      </c>
      <c r="C25" s="8"/>
    </row>
    <row r="26" spans="2:19" ht="26.4" customHeight="1" x14ac:dyDescent="0.45">
      <c r="B26" s="70" t="s">
        <v>12</v>
      </c>
      <c r="C26" s="9"/>
    </row>
    <row r="27" spans="2:19" ht="26.4" customHeight="1" x14ac:dyDescent="0.45">
      <c r="B27" s="70" t="s">
        <v>13</v>
      </c>
      <c r="C27" s="9"/>
    </row>
    <row r="28" spans="2:19" ht="26.4" customHeight="1" x14ac:dyDescent="0.45">
      <c r="B28" s="70" t="s">
        <v>14</v>
      </c>
      <c r="C28" s="9"/>
      <c r="I28" s="6"/>
    </row>
    <row r="29" spans="2:19" ht="26.4" customHeight="1" x14ac:dyDescent="0.45">
      <c r="B29" s="70" t="s">
        <v>30</v>
      </c>
      <c r="C29" s="6"/>
    </row>
  </sheetData>
  <sheetProtection algorithmName="SHA-512" hashValue="5jaxJRIPvJjRvgH1WH9MXIZ1xhCF2jC8WVGwjKCionS6aJOsCErEQ/BosKTSUn/xuzARDLb6uXPJrIi8TXrEPQ==" saltValue="ROO+Eu7JdrMo5im9hIAfWw==" spinCount="100000" sheet="1" objects="1" scenarios="1"/>
  <mergeCells count="24">
    <mergeCell ref="B1:S4"/>
    <mergeCell ref="B7:G7"/>
    <mergeCell ref="B6:G6"/>
    <mergeCell ref="H7:J7"/>
    <mergeCell ref="H6:J6"/>
    <mergeCell ref="D19:E22"/>
    <mergeCell ref="D16:E18"/>
    <mergeCell ref="D14:E15"/>
    <mergeCell ref="D11:E13"/>
    <mergeCell ref="B11:C15"/>
    <mergeCell ref="B16:C17"/>
    <mergeCell ref="B18:C20"/>
    <mergeCell ref="B21:C22"/>
    <mergeCell ref="F10:G10"/>
    <mergeCell ref="D10:E10"/>
    <mergeCell ref="B10:C10"/>
    <mergeCell ref="H11:H22"/>
    <mergeCell ref="F11:G11"/>
    <mergeCell ref="F12:G13"/>
    <mergeCell ref="F14:G16"/>
    <mergeCell ref="F17:G22"/>
    <mergeCell ref="B9:G9"/>
    <mergeCell ref="H9:I10"/>
    <mergeCell ref="J9:S9"/>
  </mergeCells>
  <phoneticPr fontId="1"/>
  <pageMargins left="0.7" right="0.7" top="0.75" bottom="0.75" header="0.3" footer="0.3"/>
  <pageSetup paperSize="9" scale="4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エアコン容量 早見表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瀬山彰</dc:creator>
  <cp:lastModifiedBy>瀬山彰</cp:lastModifiedBy>
  <cp:lastPrinted>2021-01-25T01:00:56Z</cp:lastPrinted>
  <dcterms:created xsi:type="dcterms:W3CDTF">2021-01-13T04:11:14Z</dcterms:created>
  <dcterms:modified xsi:type="dcterms:W3CDTF">2021-01-25T01:56:27Z</dcterms:modified>
</cp:coreProperties>
</file>